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31" sheetId="1" r:id="rId1"/>
  </sheets>
  <externalReferences>
    <externalReference r:id="rId2"/>
  </externalReferences>
  <definedNames>
    <definedName name="АДРЕС" localSheetId="0">'ул Салтыкова-Щедрина д. 31'!$B$3</definedName>
    <definedName name="АДРЕС">#REF!</definedName>
    <definedName name="АДРЕС2">#REF!</definedName>
    <definedName name="ВХДОЛГ" localSheetId="0">'ул Салтыкова-Щедрина д. 31'!$G$9</definedName>
    <definedName name="ВХДОЛГ">#REF!</definedName>
    <definedName name="ВХСАЛЬДО" localSheetId="0">'ул Салтыкова-Щедрина д. 31'!$D$9</definedName>
    <definedName name="ВХСАЛЬДО">#REF!</definedName>
    <definedName name="ВХСАЛЬДО3МЕС">#REF!</definedName>
    <definedName name="ДОГОВОР" localSheetId="0">'ул Салтыкова-Щедрина д. 31'!$B$4</definedName>
    <definedName name="ДОГОВОР">#REF!</definedName>
    <definedName name="ДОЛГ" localSheetId="0">'ул Салтыкова-Щедрина д. 31'!$A$9</definedName>
    <definedName name="ДОЛГ">#REF!</definedName>
    <definedName name="ЗАТРАЧЕНОК" localSheetId="0">'ул Салтыкова-Щедрина д. 31'!$D$41</definedName>
    <definedName name="ЗАТРАЧЕНОК">#REF!</definedName>
    <definedName name="ЗАТРАЧЕНОТ" localSheetId="0">'ул Салтыкова-Щедрина д. 31'!$D$40</definedName>
    <definedName name="ЗАТРАЧЕНОТ">#REF!</definedName>
    <definedName name="ЗАТРЕМ" localSheetId="0">'ул Салтыкова-Щедрина д. 31'!$D$57</definedName>
    <definedName name="ЗАТРЕМ">#REF!</definedName>
    <definedName name="ИСХДОЛГ" localSheetId="0">'ул Салтыкова-Щедрина д. 31'!$G$46</definedName>
    <definedName name="ИСХДОЛГ">#REF!</definedName>
    <definedName name="ИСХСАЛЬДО" localSheetId="0">'ул Салтыкова-Щедрина д. 31'!$D$46</definedName>
    <definedName name="ИСХСАЛЬДО">#REF!</definedName>
    <definedName name="ИСХСАЛЬДО3МЕС">#REF!</definedName>
    <definedName name="КАП" localSheetId="0">'ул Салтыкова-Щедрина д. 31'!$C$41</definedName>
    <definedName name="КАП">#REF!</definedName>
    <definedName name="КАПРЕМ">#REF!</definedName>
    <definedName name="КПЕРЕЧИСК" localSheetId="0">'ул Салтыкова-Щедрина д. 31'!$G$41</definedName>
    <definedName name="КПЕРЕЧИСК">#REF!</definedName>
    <definedName name="КПЕРЕЧИСТ" localSheetId="0">'ул Салтыкова-Щедрина д. 31'!$G$40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31'!$D$55</definedName>
    <definedName name="НАЧРЕМ">#REF!</definedName>
    <definedName name="НЕЖНАЧРЕМ" localSheetId="0">'ул Салтыкова-Щедрина д. 31'!$D$56</definedName>
    <definedName name="НЕЖНАЧРЕМ">#REF!</definedName>
    <definedName name="ОПАЛЧЕНОТ" localSheetId="0">'ул Салтыкова-Щедрина д. 31'!$E$40</definedName>
    <definedName name="ОПАЛЧЕНОТ">#REF!</definedName>
    <definedName name="ОПЛАЧЕНОК" localSheetId="0">'ул Салтыкова-Щедрина д. 31'!$E$41</definedName>
    <definedName name="ОПЛАЧЕНОК">#REF!</definedName>
    <definedName name="ОСВОЕНО">#REF!</definedName>
    <definedName name="ОСТ" localSheetId="0">'ул Салтыкова-Щедрина д. 31'!$A$46</definedName>
    <definedName name="ОСТ">#REF!</definedName>
    <definedName name="ПЛОЩАДЬ" localSheetId="0">'ул Салтыкова-Щедрина д. 31'!$B$5</definedName>
    <definedName name="ПЛОЩАДЬ">#REF!</definedName>
    <definedName name="ПЛОЩАДЬДОМА">#REF!</definedName>
    <definedName name="РАЗМЕРПЛАТЫ" localSheetId="0">'ул Салтыкова-Щедрина д. 31'!$C$11</definedName>
    <definedName name="РАЗМЕРПЛАТЫ">#REF!</definedName>
    <definedName name="СНРЕМ" localSheetId="0">'ул Салтыкова-Щедрина д. 31'!$D$54</definedName>
    <definedName name="СНРЕМ">#REF!</definedName>
    <definedName name="ТАРОТОП" localSheetId="0">'ул Салтыкова-Щедрина д. 31'!$C$16</definedName>
    <definedName name="ТАРОТОП">#REF!</definedName>
    <definedName name="ТАРХВС" localSheetId="0">'ул Салтыкова-Щедрина д. 31'!$C$17</definedName>
    <definedName name="ТАРХВС">#REF!</definedName>
    <definedName name="ТБО" localSheetId="0">'ул Салтыкова-Щедрина д. 31'!$C$13</definedName>
    <definedName name="ТБО">#REF!</definedName>
    <definedName name="ТБОНАЧ" localSheetId="0">'ул Салтыкова-Щедрина д. 31'!$D$13</definedName>
    <definedName name="ТБОНАЧ">#REF!</definedName>
    <definedName name="ТБОНЕД" localSheetId="0">'ул Салтыкова-Щедрина д. 31'!$F$13</definedName>
    <definedName name="ТБОНЕД">#REF!</definedName>
    <definedName name="ТБООПЛ" localSheetId="0">'ул Салтыкова-Щедрина д. 31'!$E$13</definedName>
    <definedName name="ТБООПЛ">#REF!</definedName>
    <definedName name="ТБОПОСТ" localSheetId="0">'ул Салтыкова-Щедрина д. 31'!$G$13</definedName>
    <definedName name="ТБОПОСТ">#REF!</definedName>
    <definedName name="ТЕК" localSheetId="0">'ул Салтыкова-Щедрина д. 31'!$C$40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<sst xmlns="http://schemas.openxmlformats.org/spreadsheetml/2006/main" count="68" uniqueCount="64">
  <si>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</si>
  <si>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</si>
  <si>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31</t>
  </si>
  <si>
    <t>Договор управления №:</t>
  </si>
  <si>
    <t xml:space="preserve">№ 233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</si>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</sst>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/>
  <dimension ref="A1:CS714"/>
  <sheetViews>
    <sheetView tabSelected="1" topLeftCell="A49" workbookViewId="0">
      <selection activeCell="C95" sqref="C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1052.5999999999999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174965.44000000012</v>
      </c>
      <c r="E9" s="10" t="s">
        <v>8</v>
      </c>
      <c r="F9" s="11"/>
      <c r="G9" s="9">
        <v>61664.539999999986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108111.18000000005</v>
      </c>
      <c r="E13" s="24">
        <v>107836.48000000008</v>
      </c>
      <c r="F13" s="25">
        <f>ТБОНАЧ-ТБООПЛ</f>
        <v>274.69999999996799</v>
      </c>
      <c r="G13" s="26">
        <f>ТБООПЛ</f>
        <v>107836.48000000008</v>
      </c>
    </row>
    <row r="14" spans="1:7" ht="13.5" thickBot="1" x14ac:dyDescent="0.25">
      <c r="A14" s="27"/>
      <c r="B14" s="28" t="s">
        <v>17</v>
      </c>
      <c r="C14" s="29"/>
      <c r="D14" s="30">
        <f>D13</f>
        <v>108111.18000000005</v>
      </c>
      <c r="E14" s="30">
        <f>E13</f>
        <v>107836.48000000008</v>
      </c>
      <c r="F14" s="30">
        <f>F13</f>
        <v>274.69999999996799</v>
      </c>
      <c r="G14" s="30">
        <f>SUM(ТБОПОСТ)</f>
        <v>107836.48000000008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372870.18999999994</v>
      </c>
      <c r="E16" s="24">
        <v>374070.98</v>
      </c>
      <c r="F16" s="25">
        <f t="shared" ref="F16:F25" si="0">D16-E16</f>
        <v>-1200.7900000000373</v>
      </c>
      <c r="G16" s="26">
        <f t="shared" ref="G16:G25" si="1">E16</f>
        <v>374070.98</v>
      </c>
    </row>
    <row r="17" spans="1:7" x14ac:dyDescent="0.2">
      <c r="A17" s="34"/>
      <c r="B17" s="35" t="s">
        <v>20</v>
      </c>
      <c r="C17" s="23">
        <v>25.95</v>
      </c>
      <c r="D17" s="24">
        <v>89784.28</v>
      </c>
      <c r="E17" s="24">
        <v>88247.510000000038</v>
      </c>
      <c r="F17" s="25">
        <f t="shared" si="0"/>
        <v>1536.7699999999604</v>
      </c>
      <c r="G17" s="26">
        <f t="shared" si="1"/>
        <v>88247.510000000038</v>
      </c>
    </row>
    <row r="18" spans="1:7" x14ac:dyDescent="0.2">
      <c r="A18" s="34"/>
      <c r="B18" s="35" t="s">
        <v>21</v>
      </c>
      <c r="C18" s="23">
        <v>17.79</v>
      </c>
      <c r="D18" s="24">
        <v>58324.729999999996</v>
      </c>
      <c r="E18" s="24">
        <v>59485.84</v>
      </c>
      <c r="F18" s="25">
        <f t="shared" si="0"/>
        <v>-1161.1100000000006</v>
      </c>
      <c r="G18" s="26">
        <f t="shared" si="1"/>
        <v>59485.84</v>
      </c>
    </row>
    <row r="19" spans="1:7" x14ac:dyDescent="0.2">
      <c r="A19" s="34"/>
      <c r="B19" s="35" t="s">
        <v>22</v>
      </c>
      <c r="C19" s="23">
        <v>4.2300000000000004</v>
      </c>
      <c r="D19" s="24">
        <v>53557.700000000012</v>
      </c>
      <c r="E19" s="24">
        <v>73889.11</v>
      </c>
      <c r="F19" s="25">
        <f t="shared" si="0"/>
        <v>-20331.409999999989</v>
      </c>
      <c r="G19" s="26">
        <f t="shared" si="1"/>
        <v>73889.11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574536.89999999991</v>
      </c>
      <c r="E26" s="30">
        <f>SUM(E16:E25)</f>
        <v>595693.43999999994</v>
      </c>
      <c r="F26" s="30">
        <f>SUM(F16:F25)</f>
        <v>-21156.540000000066</v>
      </c>
      <c r="G26" s="30">
        <f>SUM(G16:G25)</f>
        <v>595693.43999999994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42756.630000000005</v>
      </c>
      <c r="E28" s="24">
        <v>40976.499999999993</v>
      </c>
      <c r="F28" s="25">
        <f>D28-E28</f>
        <v>1780.1300000000119</v>
      </c>
      <c r="G28" s="26">
        <f t="shared" ref="G28:G37" si="2">E28</f>
        <v>40976.499999999993</v>
      </c>
    </row>
    <row r="29" spans="1:7" x14ac:dyDescent="0.2">
      <c r="A29" s="34"/>
      <c r="B29" s="35" t="s">
        <v>25</v>
      </c>
      <c r="C29" s="23">
        <v>0</v>
      </c>
      <c r="D29" s="24">
        <v>9396</v>
      </c>
      <c r="E29" s="24">
        <v>9331.68</v>
      </c>
      <c r="F29" s="25">
        <f>D29-E29</f>
        <v>64.319999999999709</v>
      </c>
      <c r="G29" s="26">
        <f t="shared" si="2"/>
        <v>9331.68</v>
      </c>
    </row>
    <row r="30" spans="1:7" x14ac:dyDescent="0.2">
      <c r="A30" s="34"/>
      <c r="B30" s="35" t="s">
        <v>26</v>
      </c>
      <c r="C30" s="23">
        <v>7.14</v>
      </c>
      <c r="D30" s="24">
        <v>12063.72</v>
      </c>
      <c r="E30" s="24">
        <v>12487.3</v>
      </c>
      <c r="F30" s="25">
        <f t="shared" ref="F30:F37" si="3">D30-E30</f>
        <v>-423.57999999999993</v>
      </c>
      <c r="G30" s="26">
        <f t="shared" si="2"/>
        <v>12487.3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64216.350000000006</v>
      </c>
      <c r="E38" s="30">
        <f>SUM(E28:E37)</f>
        <v>62795.479999999996</v>
      </c>
      <c r="F38" s="30">
        <f>SUM(F28:F37)</f>
        <v>1420.8700000000117</v>
      </c>
      <c r="G38" s="30">
        <f>SUM(G28:G37)</f>
        <v>62795.479999999996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20843.160000000003</v>
      </c>
      <c r="E40" s="24">
        <v>21061.62999999999</v>
      </c>
      <c r="F40" s="25">
        <f>ЗАТРАЧЕНОТ-ОПАЛЧЕНОТ</f>
        <v>-218.46999999998661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20843.160000000003</v>
      </c>
      <c r="E42" s="30">
        <f>E41+E40</f>
        <v>21061.62999999999</v>
      </c>
      <c r="F42" s="30">
        <f>F41+F40</f>
        <v>-218.46999999998661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767707.59</v>
      </c>
      <c r="E44" s="30">
        <f>E42+E38+E26+E14</f>
        <v>787387.03</v>
      </c>
      <c r="F44" s="30">
        <f>F42+F38+F26+F14</f>
        <v>-19679.440000000075</v>
      </c>
      <c r="G44" s="30">
        <f>G42+G38+G26+G14</f>
        <v>766325.4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155286.00000000003</v>
      </c>
      <c r="E46" s="10" t="s">
        <v>8</v>
      </c>
      <c r="F46" s="11"/>
      <c r="G46" s="9">
        <v>46535.99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110940.32</v>
      </c>
      <c r="E54" s="56"/>
    </row>
    <row r="55" spans="1:7" x14ac:dyDescent="0.2">
      <c r="A55" s="54" t="s">
        <v>36</v>
      </c>
      <c r="B55" s="57"/>
      <c r="D55" s="56">
        <v>21061.629999999997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132001.95000000001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47554.189999999995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0</v>
      </c>
      <c r="E65" s="71"/>
    </row>
    <row r="66" spans="1:97" s="63" customFormat="1" x14ac:dyDescent="0.2">
      <c r="A66" s="67" t="s">
        <v>45</v>
      </c>
      <c r="B66" s="67"/>
      <c r="D66" s="70">
        <v>37189.560000000005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47554.189999999995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31</vt:lpstr>
      <vt:lpstr>'ул Салтыкова-Щедрина д. 31'!АДРЕС</vt:lpstr>
      <vt:lpstr>'ул Салтыкова-Щедрина д. 31'!ВХДОЛГ</vt:lpstr>
      <vt:lpstr>'ул Салтыкова-Щедрина д. 31'!ВХСАЛЬДО</vt:lpstr>
      <vt:lpstr>'ул Салтыкова-Щедрина д. 31'!ДОГОВОР</vt:lpstr>
      <vt:lpstr>'ул Салтыкова-Щедрина д. 31'!ДОЛГ</vt:lpstr>
      <vt:lpstr>'ул Салтыкова-Щедрина д. 31'!ЗАТРАЧЕНОК</vt:lpstr>
      <vt:lpstr>'ул Салтыкова-Щедрина д. 31'!ЗАТРАЧЕНОТ</vt:lpstr>
      <vt:lpstr>'ул Салтыкова-Щедрина д. 31'!ЗАТРЕМ</vt:lpstr>
      <vt:lpstr>'ул Салтыкова-Щедрина д. 31'!ИСХДОЛГ</vt:lpstr>
      <vt:lpstr>'ул Салтыкова-Щедрина д. 31'!ИСХСАЛЬДО</vt:lpstr>
      <vt:lpstr>'ул Салтыкова-Щедрина д. 31'!КАП</vt:lpstr>
      <vt:lpstr>'ул Салтыкова-Щедрина д. 31'!КПЕРЕЧИСК</vt:lpstr>
      <vt:lpstr>'ул Салтыкова-Щедрина д. 31'!КПЕРЕЧИСТ</vt:lpstr>
      <vt:lpstr>'ул Салтыкова-Щедрина д. 31'!НАЧРЕМ</vt:lpstr>
      <vt:lpstr>'ул Салтыкова-Щедрина д. 31'!НЕЖНАЧРЕМ</vt:lpstr>
      <vt:lpstr>'ул Салтыкова-Щедрина д. 31'!ОПАЛЧЕНОТ</vt:lpstr>
      <vt:lpstr>'ул Салтыкова-Щедрина д. 31'!ОПЛАЧЕНОК</vt:lpstr>
      <vt:lpstr>'ул Салтыкова-Щедрина д. 31'!ОСТ</vt:lpstr>
      <vt:lpstr>'ул Салтыкова-Щедрина д. 31'!ПЛОЩАДЬ</vt:lpstr>
      <vt:lpstr>'ул Салтыкова-Щедрина д. 31'!РАЗМЕРПЛАТЫ</vt:lpstr>
      <vt:lpstr>'ул Салтыкова-Щедрина д. 31'!СНРЕМ</vt:lpstr>
      <vt:lpstr>'ул Салтыкова-Щедрина д. 31'!ТАРОТОП</vt:lpstr>
      <vt:lpstr>'ул Салтыкова-Щедрина д. 31'!ТАРХВС</vt:lpstr>
      <vt:lpstr>'ул Салтыкова-Щедрина д. 31'!ТБО</vt:lpstr>
      <vt:lpstr>'ул Салтыкова-Щедрина д. 31'!ТБОНАЧ</vt:lpstr>
      <vt:lpstr>'ул Салтыкова-Щедрина д. 31'!ТБОНЕД</vt:lpstr>
      <vt:lpstr>'ул Салтыкова-Щедрина д. 31'!ТБООПЛ</vt:lpstr>
      <vt:lpstr>'ул Салтыкова-Щедрина д. 31'!ТБОПОСТ</vt:lpstr>
      <vt:lpstr>'ул Салтыкова-Щедрина д. 31'!ТЕК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2018-03-30T12:50:15Z</dcterms:created>
  <dcterms:modified xsi:type="dcterms:W3CDTF">2018-03-30T12:50:16Z</dcterms:modified>
</cp:coreProperties>
</file>